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380" windowHeight="12975"/>
  </bookViews>
  <sheets>
    <sheet name="Rekenmodule" sheetId="1" r:id="rId1"/>
  </sheets>
  <calcPr calcId="145621"/>
</workbook>
</file>

<file path=xl/calcChain.xml><?xml version="1.0" encoding="utf-8"?>
<calcChain xmlns="http://schemas.openxmlformats.org/spreadsheetml/2006/main">
  <c r="J4" i="1" l="1"/>
  <c r="B31" i="1" l="1"/>
  <c r="B14" i="1" s="1"/>
  <c r="B29" i="1"/>
  <c r="I29" i="1" s="1"/>
  <c r="E22" i="1"/>
  <c r="E21" i="1"/>
  <c r="E20" i="1"/>
  <c r="E19" i="1"/>
  <c r="E18" i="1"/>
  <c r="E17" i="1"/>
  <c r="K7" i="1"/>
  <c r="F6" i="1"/>
  <c r="K6" i="1" s="1"/>
  <c r="K5" i="1"/>
  <c r="K4" i="1"/>
  <c r="G3" i="1"/>
  <c r="K3" i="1" s="1"/>
  <c r="E24" i="1" l="1"/>
  <c r="K9" i="1"/>
  <c r="C30" i="1" s="1"/>
  <c r="H30" i="1" s="1"/>
  <c r="I30" i="1" s="1"/>
  <c r="G31" i="1" l="1"/>
  <c r="H31" i="1" l="1"/>
  <c r="I31" i="1" s="1"/>
  <c r="K30" i="1" s="1"/>
  <c r="K31" i="1" s="1"/>
</calcChain>
</file>

<file path=xl/sharedStrings.xml><?xml version="1.0" encoding="utf-8"?>
<sst xmlns="http://schemas.openxmlformats.org/spreadsheetml/2006/main" count="76" uniqueCount="62">
  <si>
    <t xml:space="preserve">kosten per </t>
  </si>
  <si>
    <t>kosten per</t>
  </si>
  <si>
    <t>Kostprijs bosmaaier:</t>
  </si>
  <si>
    <t>dag (8 uur)</t>
  </si>
  <si>
    <t>uur</t>
  </si>
  <si>
    <t>Bosmaaier</t>
  </si>
  <si>
    <t>aanschaf</t>
  </si>
  <si>
    <t>afschrijving</t>
  </si>
  <si>
    <t>jaar</t>
  </si>
  <si>
    <t>Aspen</t>
  </si>
  <si>
    <t>ltr/dag</t>
  </si>
  <si>
    <t>per/liter</t>
  </si>
  <si>
    <t xml:space="preserve">Touw </t>
  </si>
  <si>
    <t>keer/dag</t>
  </si>
  <si>
    <t>per/dag</t>
  </si>
  <si>
    <t>Reparatie/onderhoud</t>
  </si>
  <si>
    <t>uur/jaar</t>
  </si>
  <si>
    <t>per/uur</t>
  </si>
  <si>
    <t>per/jaar</t>
  </si>
  <si>
    <t>Onderdelen</t>
  </si>
  <si>
    <t>Tariefberekening obstakelmaaier</t>
  </si>
  <si>
    <t>Vervangingswaarde</t>
  </si>
  <si>
    <t>Restwaarde</t>
  </si>
  <si>
    <t>Gebruikersuren</t>
  </si>
  <si>
    <t>Afschrijving in jaren</t>
  </si>
  <si>
    <t>Afschrijving per jaar</t>
  </si>
  <si>
    <t>Rente</t>
  </si>
  <si>
    <t>%</t>
  </si>
  <si>
    <t>van v.w.</t>
  </si>
  <si>
    <t>Onderhoud</t>
  </si>
  <si>
    <t>Onroerend goed</t>
  </si>
  <si>
    <t>Verzekering</t>
  </si>
  <si>
    <t>Algemene kosten</t>
  </si>
  <si>
    <t>Totale kosten van de obstakelmaaier per jaar</t>
  </si>
  <si>
    <t>kosten</t>
  </si>
  <si>
    <t xml:space="preserve">kosten van </t>
  </si>
  <si>
    <t xml:space="preserve">kosten </t>
  </si>
  <si>
    <t>besparing met obstakel-</t>
  </si>
  <si>
    <t>werk</t>
  </si>
  <si>
    <t>bosmaaier</t>
  </si>
  <si>
    <t xml:space="preserve">van een </t>
  </si>
  <si>
    <t xml:space="preserve">de drager </t>
  </si>
  <si>
    <t>van een</t>
  </si>
  <si>
    <t xml:space="preserve">obstakel </t>
  </si>
  <si>
    <t>uur-</t>
  </si>
  <si>
    <t>maaier ten opzichte van</t>
  </si>
  <si>
    <t>Vaste gegevens</t>
  </si>
  <si>
    <t>uren</t>
  </si>
  <si>
    <t>per uur</t>
  </si>
  <si>
    <t>bus per uur</t>
  </si>
  <si>
    <t>manuur</t>
  </si>
  <si>
    <t>maaier</t>
  </si>
  <si>
    <t>tarieven</t>
  </si>
  <si>
    <t>totalen</t>
  </si>
  <si>
    <t>de bosmaaier</t>
  </si>
  <si>
    <t>Klepelmaaier</t>
  </si>
  <si>
    <t>Bosmaaien (1 man)</t>
  </si>
  <si>
    <t>Obstakelmaaier</t>
  </si>
  <si>
    <r>
      <t xml:space="preserve">deze cellen kunt u aanpassen </t>
    </r>
    <r>
      <rPr>
        <b/>
        <sz val="12"/>
        <color theme="1"/>
        <rFont val="Calibri"/>
        <family val="2"/>
        <scheme val="minor"/>
      </rPr>
      <t>(de witten cellen niet veranderen a.u.b.)</t>
    </r>
  </si>
  <si>
    <t>deze cel kunt u aanpassen, dit zijn de uren die u met de bosmaaier maait</t>
  </si>
  <si>
    <t>in deze cellen kunt u de besparing zien van de obstakelmaaier t.o.v. de bosmaaier (in EURO en percentage)</t>
  </si>
  <si>
    <r>
      <t>deze cellen hebben te maken met de kosten van de obstakelmaaier (per uur)</t>
    </r>
    <r>
      <rPr>
        <b/>
        <sz val="12"/>
        <color theme="1"/>
        <rFont val="Calibri"/>
        <family val="2"/>
        <scheme val="minor"/>
      </rPr>
      <t>(niet aanpassen a.u.b.)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</si>
</sst>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44" fontId="5" fillId="2" borderId="3" xfId="2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5" fillId="2" borderId="3" xfId="1" applyFont="1" applyFill="1" applyBorder="1" applyAlignment="1">
      <alignment horizontal="left"/>
    </xf>
    <xf numFmtId="44" fontId="5" fillId="0" borderId="3" xfId="2" applyFont="1" applyBorder="1" applyAlignment="1">
      <alignment horizontal="left"/>
    </xf>
    <xf numFmtId="0" fontId="5" fillId="0" borderId="0" xfId="0" applyFont="1" applyAlignment="1">
      <alignment horizontal="left"/>
    </xf>
    <xf numFmtId="44" fontId="5" fillId="0" borderId="3" xfId="0" applyNumberFormat="1" applyFont="1" applyBorder="1" applyAlignment="1">
      <alignment horizontal="left"/>
    </xf>
    <xf numFmtId="43" fontId="5" fillId="0" borderId="3" xfId="0" applyNumberFormat="1" applyFont="1" applyBorder="1" applyAlignment="1">
      <alignment horizontal="left"/>
    </xf>
    <xf numFmtId="44" fontId="5" fillId="0" borderId="3" xfId="2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44" fontId="5" fillId="2" borderId="4" xfId="2" applyFont="1" applyFill="1" applyBorder="1" applyAlignment="1">
      <alignment horizontal="left"/>
    </xf>
    <xf numFmtId="44" fontId="5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5" fillId="0" borderId="0" xfId="2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44" fontId="5" fillId="0" borderId="7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4" fontId="5" fillId="2" borderId="0" xfId="2" applyFont="1" applyFill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43" fontId="5" fillId="3" borderId="0" xfId="1" applyFont="1" applyFill="1" applyBorder="1" applyAlignment="1">
      <alignment horizontal="left"/>
    </xf>
    <xf numFmtId="43" fontId="5" fillId="2" borderId="0" xfId="1" applyFont="1" applyFill="1" applyBorder="1" applyAlignment="1">
      <alignment horizontal="left"/>
    </xf>
    <xf numFmtId="44" fontId="5" fillId="0" borderId="0" xfId="2" applyFont="1" applyBorder="1" applyAlignment="1">
      <alignment horizontal="left"/>
    </xf>
    <xf numFmtId="44" fontId="5" fillId="0" borderId="8" xfId="2" applyFont="1" applyBorder="1" applyAlignment="1">
      <alignment horizontal="left"/>
    </xf>
    <xf numFmtId="44" fontId="5" fillId="3" borderId="9" xfId="0" applyNumberFormat="1" applyFont="1" applyFill="1" applyBorder="1" applyAlignment="1">
      <alignment horizontal="left"/>
    </xf>
    <xf numFmtId="0" fontId="2" fillId="0" borderId="5" xfId="0" applyFont="1" applyBorder="1"/>
    <xf numFmtId="0" fontId="2" fillId="0" borderId="0" xfId="0" applyFont="1" applyBorder="1"/>
    <xf numFmtId="44" fontId="2" fillId="0" borderId="6" xfId="2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43" fontId="5" fillId="0" borderId="12" xfId="1" applyFont="1" applyFill="1" applyBorder="1" applyAlignment="1">
      <alignment horizontal="left"/>
    </xf>
    <xf numFmtId="44" fontId="5" fillId="2" borderId="12" xfId="2" applyFont="1" applyFill="1" applyBorder="1" applyAlignment="1">
      <alignment horizontal="left"/>
    </xf>
    <xf numFmtId="44" fontId="5" fillId="0" borderId="12" xfId="2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3" fontId="5" fillId="4" borderId="3" xfId="1" applyFont="1" applyFill="1" applyBorder="1" applyAlignment="1">
      <alignment horizontal="left"/>
    </xf>
    <xf numFmtId="43" fontId="5" fillId="0" borderId="3" xfId="1" applyFont="1" applyBorder="1" applyAlignment="1">
      <alignment horizontal="left"/>
    </xf>
    <xf numFmtId="44" fontId="5" fillId="5" borderId="6" xfId="0" applyNumberFormat="1" applyFont="1" applyFill="1" applyBorder="1" applyAlignment="1">
      <alignment horizontal="left"/>
    </xf>
    <xf numFmtId="43" fontId="5" fillId="0" borderId="4" xfId="1" applyFont="1" applyBorder="1" applyAlignment="1">
      <alignment horizontal="left"/>
    </xf>
    <xf numFmtId="44" fontId="5" fillId="3" borderId="4" xfId="2" applyFont="1" applyFill="1" applyBorder="1" applyAlignment="1">
      <alignment horizontal="left"/>
    </xf>
    <xf numFmtId="44" fontId="5" fillId="0" borderId="4" xfId="2" applyFont="1" applyFill="1" applyBorder="1" applyAlignment="1">
      <alignment horizontal="left"/>
    </xf>
    <xf numFmtId="44" fontId="5" fillId="0" borderId="4" xfId="2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0" fontId="5" fillId="5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4" fontId="5" fillId="0" borderId="0" xfId="2" applyFont="1" applyAlignment="1">
      <alignment horizontal="left"/>
    </xf>
    <xf numFmtId="43" fontId="5" fillId="0" borderId="0" xfId="1" applyFont="1" applyAlignment="1">
      <alignment horizontal="left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B31" sqref="B31"/>
    </sheetView>
  </sheetViews>
  <sheetFormatPr defaultRowHeight="15.75" x14ac:dyDescent="0.25"/>
  <cols>
    <col min="1" max="1" width="20.7109375" style="12" customWidth="1"/>
    <col min="2" max="2" width="13.140625" style="12" bestFit="1" customWidth="1"/>
    <col min="3" max="3" width="11.85546875" style="12" bestFit="1" customWidth="1"/>
    <col min="4" max="4" width="11.7109375" style="12" customWidth="1"/>
    <col min="5" max="5" width="13" style="12" customWidth="1"/>
    <col min="6" max="6" width="13.140625" style="12" customWidth="1"/>
    <col min="7" max="7" width="10.42578125" style="12" bestFit="1" customWidth="1"/>
    <col min="8" max="8" width="11.140625" style="12" customWidth="1"/>
    <col min="9" max="9" width="14.28515625" style="12" bestFit="1" customWidth="1"/>
    <col min="10" max="10" width="12.42578125" style="12" bestFit="1" customWidth="1"/>
    <col min="11" max="11" width="13.140625" style="12" bestFit="1" customWidth="1"/>
    <col min="12" max="12" width="1.5703125" style="12" customWidth="1"/>
    <col min="13" max="13" width="4.42578125" style="12" customWidth="1"/>
    <col min="14" max="14" width="5.140625" style="12" customWidth="1"/>
    <col min="15" max="15" width="9.140625" style="12"/>
    <col min="16" max="16" width="11.85546875" style="12" customWidth="1"/>
    <col min="17" max="16384" width="9.140625" style="12"/>
  </cols>
  <sheetData>
    <row r="1" spans="1:18" s="3" customFormat="1" x14ac:dyDescent="0.25">
      <c r="A1" s="1">
        <v>2019</v>
      </c>
      <c r="B1" s="2"/>
      <c r="C1" s="2"/>
      <c r="D1" s="2"/>
      <c r="E1" s="2"/>
      <c r="F1" s="2"/>
      <c r="G1" s="2"/>
      <c r="H1" s="2"/>
      <c r="I1" s="2"/>
      <c r="J1" s="2" t="s">
        <v>0</v>
      </c>
      <c r="K1" s="2" t="s">
        <v>1</v>
      </c>
    </row>
    <row r="2" spans="1:18" s="3" customFormat="1" ht="16.5" thickBot="1" x14ac:dyDescent="0.3">
      <c r="A2" s="4" t="s">
        <v>2</v>
      </c>
      <c r="B2" s="5"/>
      <c r="C2" s="5"/>
      <c r="D2" s="5"/>
      <c r="E2" s="5"/>
      <c r="F2" s="5"/>
      <c r="G2" s="5"/>
      <c r="H2" s="5"/>
      <c r="I2" s="5"/>
      <c r="J2" s="5" t="s">
        <v>3</v>
      </c>
      <c r="K2" s="5" t="s">
        <v>4</v>
      </c>
    </row>
    <row r="3" spans="1:18" x14ac:dyDescent="0.25">
      <c r="A3" s="6" t="s">
        <v>5</v>
      </c>
      <c r="B3" s="7" t="s">
        <v>6</v>
      </c>
      <c r="C3" s="8">
        <v>1250</v>
      </c>
      <c r="D3" s="9" t="s">
        <v>7</v>
      </c>
      <c r="E3" s="10">
        <v>3</v>
      </c>
      <c r="F3" s="9" t="s">
        <v>8</v>
      </c>
      <c r="G3" s="11">
        <f>C3/E3</f>
        <v>416.66666666666669</v>
      </c>
      <c r="H3" s="9"/>
      <c r="I3" s="9"/>
      <c r="J3" s="9"/>
      <c r="K3" s="11">
        <f>G3/B30</f>
        <v>1.6666666666666667</v>
      </c>
    </row>
    <row r="4" spans="1:18" x14ac:dyDescent="0.25">
      <c r="A4" s="9" t="s">
        <v>9</v>
      </c>
      <c r="B4" s="9"/>
      <c r="C4" s="9"/>
      <c r="D4" s="9"/>
      <c r="E4" s="9"/>
      <c r="F4" s="10">
        <v>12</v>
      </c>
      <c r="G4" s="9" t="s">
        <v>10</v>
      </c>
      <c r="H4" s="8">
        <v>3.75</v>
      </c>
      <c r="I4" s="9" t="s">
        <v>11</v>
      </c>
      <c r="J4" s="11">
        <f>F4*H4</f>
        <v>45</v>
      </c>
      <c r="K4" s="13">
        <f>J4/8</f>
        <v>5.625</v>
      </c>
      <c r="O4" s="68"/>
    </row>
    <row r="5" spans="1:18" x14ac:dyDescent="0.25">
      <c r="A5" s="9" t="s">
        <v>12</v>
      </c>
      <c r="B5" s="9"/>
      <c r="C5" s="9"/>
      <c r="D5" s="9"/>
      <c r="E5" s="9"/>
      <c r="F5" s="10">
        <v>5</v>
      </c>
      <c r="G5" s="9" t="s">
        <v>13</v>
      </c>
      <c r="H5" s="14">
        <v>4.75</v>
      </c>
      <c r="I5" s="9" t="s">
        <v>14</v>
      </c>
      <c r="J5" s="9"/>
      <c r="K5" s="11">
        <f>H5/8</f>
        <v>0.59375</v>
      </c>
      <c r="O5" s="68"/>
      <c r="P5" s="69"/>
      <c r="R5" s="68"/>
    </row>
    <row r="6" spans="1:18" x14ac:dyDescent="0.25">
      <c r="A6" s="9" t="s">
        <v>15</v>
      </c>
      <c r="B6" s="10">
        <v>8</v>
      </c>
      <c r="C6" s="9" t="s">
        <v>16</v>
      </c>
      <c r="D6" s="8">
        <v>50</v>
      </c>
      <c r="E6" s="9" t="s">
        <v>17</v>
      </c>
      <c r="F6" s="15">
        <f>B6*D6</f>
        <v>400</v>
      </c>
      <c r="G6" s="9" t="s">
        <v>18</v>
      </c>
      <c r="H6" s="9"/>
      <c r="I6" s="9"/>
      <c r="J6" s="9"/>
      <c r="K6" s="13">
        <f>F6/B30</f>
        <v>1.6</v>
      </c>
    </row>
    <row r="7" spans="1:18" x14ac:dyDescent="0.25">
      <c r="A7" s="16" t="s">
        <v>19</v>
      </c>
      <c r="B7" s="16"/>
      <c r="C7" s="16"/>
      <c r="D7" s="16"/>
      <c r="E7" s="16"/>
      <c r="F7" s="17">
        <v>250</v>
      </c>
      <c r="G7" s="16" t="s">
        <v>18</v>
      </c>
      <c r="H7" s="16"/>
      <c r="I7" s="16"/>
      <c r="J7" s="16"/>
      <c r="K7" s="18">
        <f>F7/B30</f>
        <v>1</v>
      </c>
    </row>
    <row r="8" spans="1:18" x14ac:dyDescent="0.25">
      <c r="A8" s="19"/>
      <c r="B8" s="20"/>
      <c r="C8" s="20"/>
      <c r="D8" s="20"/>
      <c r="E8" s="20"/>
      <c r="F8" s="21"/>
      <c r="G8" s="20"/>
      <c r="H8" s="20"/>
      <c r="I8" s="20"/>
      <c r="J8" s="20"/>
      <c r="K8" s="22"/>
    </row>
    <row r="9" spans="1:18" ht="16.5" thickBot="1" x14ac:dyDescent="0.3">
      <c r="A9" s="19"/>
      <c r="B9" s="20"/>
      <c r="C9" s="20"/>
      <c r="D9" s="20"/>
      <c r="E9" s="20"/>
      <c r="F9" s="21"/>
      <c r="G9" s="20"/>
      <c r="H9" s="20"/>
      <c r="I9" s="20"/>
      <c r="J9" s="20"/>
      <c r="K9" s="23">
        <f>SUM(K3:K8)</f>
        <v>10.485416666666667</v>
      </c>
    </row>
    <row r="10" spans="1:18" ht="16.5" thickTop="1" x14ac:dyDescent="0.25">
      <c r="A10" s="24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2"/>
    </row>
    <row r="11" spans="1:18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2"/>
    </row>
    <row r="12" spans="1:18" x14ac:dyDescent="0.25">
      <c r="A12" s="19" t="s">
        <v>21</v>
      </c>
      <c r="B12" s="25">
        <v>29900</v>
      </c>
      <c r="C12" s="20"/>
      <c r="D12" s="20"/>
      <c r="E12" s="20"/>
      <c r="F12" s="26"/>
      <c r="G12" s="20"/>
      <c r="H12" s="20"/>
      <c r="I12" s="20"/>
      <c r="J12" s="20"/>
      <c r="K12" s="22"/>
    </row>
    <row r="13" spans="1:18" x14ac:dyDescent="0.25">
      <c r="A13" s="19" t="s">
        <v>22</v>
      </c>
      <c r="B13" s="25">
        <v>7500</v>
      </c>
      <c r="C13" s="20"/>
      <c r="D13" s="20"/>
      <c r="E13" s="20"/>
      <c r="F13" s="26"/>
      <c r="G13" s="20"/>
      <c r="H13" s="20"/>
      <c r="I13" s="20"/>
      <c r="J13" s="20"/>
      <c r="K13" s="22"/>
    </row>
    <row r="14" spans="1:18" x14ac:dyDescent="0.25">
      <c r="A14" s="19" t="s">
        <v>23</v>
      </c>
      <c r="B14" s="27">
        <f>B31</f>
        <v>125</v>
      </c>
      <c r="C14" s="20" t="s">
        <v>4</v>
      </c>
      <c r="D14" s="20"/>
      <c r="E14" s="20"/>
      <c r="F14" s="20"/>
      <c r="G14" s="20"/>
      <c r="H14" s="20"/>
      <c r="I14" s="20"/>
      <c r="J14" s="20"/>
      <c r="K14" s="22"/>
    </row>
    <row r="15" spans="1:18" x14ac:dyDescent="0.25">
      <c r="A15" s="19" t="s">
        <v>24</v>
      </c>
      <c r="B15" s="28">
        <v>6</v>
      </c>
      <c r="C15" s="20" t="s">
        <v>8</v>
      </c>
      <c r="D15" s="20"/>
      <c r="E15" s="20"/>
      <c r="F15" s="20"/>
      <c r="G15" s="20"/>
      <c r="H15" s="20"/>
      <c r="I15" s="20"/>
      <c r="J15" s="20"/>
      <c r="K15" s="22"/>
    </row>
    <row r="16" spans="1: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2"/>
    </row>
    <row r="17" spans="1:15" x14ac:dyDescent="0.25">
      <c r="A17" s="19" t="s">
        <v>25</v>
      </c>
      <c r="B17" s="20"/>
      <c r="C17" s="20"/>
      <c r="D17" s="20"/>
      <c r="E17" s="29">
        <f>(B12-B13)/B15</f>
        <v>3733.3333333333335</v>
      </c>
      <c r="F17" s="20"/>
      <c r="G17" s="20"/>
      <c r="H17" s="20"/>
      <c r="I17" s="20"/>
      <c r="J17" s="20"/>
      <c r="K17" s="22"/>
    </row>
    <row r="18" spans="1:15" x14ac:dyDescent="0.25">
      <c r="A18" s="19" t="s">
        <v>26</v>
      </c>
      <c r="B18" s="28">
        <v>3.5</v>
      </c>
      <c r="C18" s="20" t="s">
        <v>27</v>
      </c>
      <c r="D18" s="20" t="s">
        <v>28</v>
      </c>
      <c r="E18" s="26">
        <f>B12/2*B18/100</f>
        <v>523.25</v>
      </c>
      <c r="F18" s="20"/>
      <c r="G18" s="20"/>
      <c r="H18" s="20"/>
      <c r="I18" s="20"/>
      <c r="J18" s="20"/>
      <c r="K18" s="22"/>
    </row>
    <row r="19" spans="1:15" x14ac:dyDescent="0.25">
      <c r="A19" s="19" t="s">
        <v>29</v>
      </c>
      <c r="B19" s="28">
        <v>2</v>
      </c>
      <c r="C19" s="20" t="s">
        <v>27</v>
      </c>
      <c r="D19" s="20" t="s">
        <v>28</v>
      </c>
      <c r="E19" s="26">
        <f>B12*B19/100</f>
        <v>598</v>
      </c>
      <c r="F19" s="20"/>
      <c r="G19" s="20"/>
      <c r="H19" s="20"/>
      <c r="I19" s="20"/>
      <c r="J19" s="20"/>
      <c r="K19" s="22"/>
    </row>
    <row r="20" spans="1:15" x14ac:dyDescent="0.25">
      <c r="A20" s="19" t="s">
        <v>30</v>
      </c>
      <c r="B20" s="28">
        <v>0.25</v>
      </c>
      <c r="C20" s="20" t="s">
        <v>27</v>
      </c>
      <c r="D20" s="20" t="s">
        <v>28</v>
      </c>
      <c r="E20" s="26">
        <f>B12*B20/100</f>
        <v>74.75</v>
      </c>
      <c r="F20" s="20"/>
      <c r="G20" s="20"/>
      <c r="H20" s="20"/>
      <c r="I20" s="20"/>
      <c r="J20" s="20"/>
      <c r="K20" s="22"/>
    </row>
    <row r="21" spans="1:15" x14ac:dyDescent="0.25">
      <c r="A21" s="19" t="s">
        <v>31</v>
      </c>
      <c r="B21" s="28">
        <v>0.25</v>
      </c>
      <c r="C21" s="20" t="s">
        <v>27</v>
      </c>
      <c r="D21" s="20" t="s">
        <v>28</v>
      </c>
      <c r="E21" s="29">
        <f>B21*B12/100</f>
        <v>74.75</v>
      </c>
      <c r="F21" s="20"/>
      <c r="G21" s="20"/>
      <c r="H21" s="20"/>
      <c r="I21" s="20"/>
      <c r="J21" s="20"/>
      <c r="K21" s="22"/>
    </row>
    <row r="22" spans="1:15" x14ac:dyDescent="0.25">
      <c r="A22" s="19" t="s">
        <v>32</v>
      </c>
      <c r="B22" s="28">
        <v>0.5</v>
      </c>
      <c r="C22" s="20" t="s">
        <v>27</v>
      </c>
      <c r="D22" s="20" t="s">
        <v>28</v>
      </c>
      <c r="E22" s="30">
        <f>B22*B12/100</f>
        <v>149.5</v>
      </c>
      <c r="F22" s="20"/>
      <c r="G22" s="20"/>
      <c r="H22" s="20"/>
      <c r="I22" s="20"/>
      <c r="J22" s="20"/>
      <c r="K22" s="22"/>
    </row>
    <row r="23" spans="1:15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2"/>
    </row>
    <row r="24" spans="1:15" ht="16.5" thickBot="1" x14ac:dyDescent="0.3">
      <c r="A24" s="19" t="s">
        <v>33</v>
      </c>
      <c r="B24" s="20"/>
      <c r="C24" s="20"/>
      <c r="D24" s="20"/>
      <c r="E24" s="31">
        <f>SUM(E17:E23)</f>
        <v>5153.5833333333339</v>
      </c>
      <c r="F24" s="20"/>
      <c r="G24" s="20"/>
      <c r="H24" s="20"/>
      <c r="I24" s="20"/>
      <c r="J24" s="20"/>
      <c r="K24" s="22"/>
    </row>
    <row r="25" spans="1:15" ht="16.5" thickTop="1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35"/>
    </row>
    <row r="26" spans="1:15" s="3" customFormat="1" x14ac:dyDescent="0.25">
      <c r="A26" s="2"/>
      <c r="B26" s="36"/>
      <c r="C26" s="36" t="s">
        <v>34</v>
      </c>
      <c r="D26" s="36" t="s">
        <v>34</v>
      </c>
      <c r="E26" s="36" t="s">
        <v>35</v>
      </c>
      <c r="F26" s="36" t="s">
        <v>36</v>
      </c>
      <c r="G26" s="36" t="s">
        <v>34</v>
      </c>
      <c r="H26" s="36"/>
      <c r="I26" s="36"/>
      <c r="J26" s="37" t="s">
        <v>37</v>
      </c>
      <c r="K26" s="38"/>
    </row>
    <row r="27" spans="1:15" s="3" customFormat="1" x14ac:dyDescent="0.25">
      <c r="A27" s="39"/>
      <c r="B27" s="40" t="s">
        <v>38</v>
      </c>
      <c r="C27" s="40" t="s">
        <v>39</v>
      </c>
      <c r="D27" s="40" t="s">
        <v>40</v>
      </c>
      <c r="E27" s="40" t="s">
        <v>41</v>
      </c>
      <c r="F27" s="40" t="s">
        <v>42</v>
      </c>
      <c r="G27" s="40" t="s">
        <v>43</v>
      </c>
      <c r="H27" s="40" t="s">
        <v>44</v>
      </c>
      <c r="I27" s="40"/>
      <c r="J27" s="41" t="s">
        <v>45</v>
      </c>
      <c r="K27" s="42"/>
    </row>
    <row r="28" spans="1:15" s="3" customFormat="1" ht="16.5" thickBot="1" x14ac:dyDescent="0.3">
      <c r="A28" s="43" t="s">
        <v>46</v>
      </c>
      <c r="B28" s="40" t="s">
        <v>47</v>
      </c>
      <c r="C28" s="40" t="s">
        <v>48</v>
      </c>
      <c r="D28" s="40" t="s">
        <v>49</v>
      </c>
      <c r="E28" s="40" t="s">
        <v>48</v>
      </c>
      <c r="F28" s="40" t="s">
        <v>50</v>
      </c>
      <c r="G28" s="40" t="s">
        <v>51</v>
      </c>
      <c r="H28" s="40" t="s">
        <v>52</v>
      </c>
      <c r="I28" s="40" t="s">
        <v>53</v>
      </c>
      <c r="J28" s="41" t="s">
        <v>54</v>
      </c>
      <c r="K28" s="42"/>
    </row>
    <row r="29" spans="1:15" x14ac:dyDescent="0.25">
      <c r="A29" s="44" t="s">
        <v>55</v>
      </c>
      <c r="B29" s="45">
        <f>B30/2*3</f>
        <v>375</v>
      </c>
      <c r="C29" s="44"/>
      <c r="D29" s="44"/>
      <c r="E29" s="45"/>
      <c r="F29" s="45"/>
      <c r="G29" s="45"/>
      <c r="H29" s="46">
        <v>80</v>
      </c>
      <c r="I29" s="47">
        <f>B29*H29</f>
        <v>30000</v>
      </c>
      <c r="J29" s="48"/>
      <c r="K29" s="49"/>
    </row>
    <row r="30" spans="1:15" x14ac:dyDescent="0.25">
      <c r="A30" s="9" t="s">
        <v>56</v>
      </c>
      <c r="B30" s="50">
        <v>250</v>
      </c>
      <c r="C30" s="13">
        <f>K9</f>
        <v>10.485416666666667</v>
      </c>
      <c r="D30" s="10">
        <v>12.5</v>
      </c>
      <c r="E30" s="51"/>
      <c r="F30" s="10">
        <v>22.5</v>
      </c>
      <c r="G30" s="51"/>
      <c r="H30" s="15">
        <f>SUM(C30:F30)</f>
        <v>45.485416666666666</v>
      </c>
      <c r="I30" s="11">
        <f>B30*H30</f>
        <v>11371.354166666666</v>
      </c>
      <c r="J30" s="19"/>
      <c r="K30" s="52">
        <f>I30-I31</f>
        <v>592.77083333333212</v>
      </c>
    </row>
    <row r="31" spans="1:15" x14ac:dyDescent="0.25">
      <c r="A31" s="16" t="s">
        <v>57</v>
      </c>
      <c r="B31" s="53">
        <f>B30/2</f>
        <v>125</v>
      </c>
      <c r="C31" s="16"/>
      <c r="D31" s="16"/>
      <c r="E31" s="17">
        <v>17.5</v>
      </c>
      <c r="F31" s="17">
        <v>27.5</v>
      </c>
      <c r="G31" s="54">
        <f>E24/B31</f>
        <v>41.228666666666669</v>
      </c>
      <c r="H31" s="55">
        <f>SUM(E31:G31)</f>
        <v>86.228666666666669</v>
      </c>
      <c r="I31" s="56">
        <f>B31*H31</f>
        <v>10778.583333333334</v>
      </c>
      <c r="J31" s="57"/>
      <c r="K31" s="58">
        <f>K30/I30</f>
        <v>5.2128429441670759E-2</v>
      </c>
    </row>
    <row r="32" spans="1:15" x14ac:dyDescent="0.25">
      <c r="A32" s="19"/>
      <c r="B32" s="20"/>
      <c r="C32" s="20"/>
      <c r="D32" s="20"/>
      <c r="E32" s="20"/>
      <c r="F32" s="20"/>
      <c r="G32" s="59"/>
      <c r="H32" s="20"/>
      <c r="I32" s="20"/>
      <c r="J32" s="20"/>
      <c r="K32" s="22"/>
      <c r="O32" s="60"/>
    </row>
    <row r="33" spans="1:11" x14ac:dyDescent="0.25">
      <c r="A33" s="61"/>
      <c r="B33" s="20" t="s">
        <v>58</v>
      </c>
      <c r="C33" s="20"/>
      <c r="D33" s="20"/>
      <c r="E33" s="20"/>
      <c r="F33" s="20"/>
      <c r="G33" s="62"/>
      <c r="H33" s="20"/>
      <c r="I33" s="20"/>
      <c r="J33" s="20"/>
      <c r="K33" s="22"/>
    </row>
    <row r="34" spans="1:11" x14ac:dyDescent="0.25">
      <c r="A34" s="63"/>
      <c r="B34" s="20" t="s">
        <v>59</v>
      </c>
      <c r="C34" s="20"/>
      <c r="D34" s="20"/>
      <c r="E34" s="20"/>
      <c r="F34" s="20"/>
      <c r="G34" s="62"/>
      <c r="H34" s="20"/>
      <c r="I34" s="20"/>
      <c r="J34" s="20"/>
      <c r="K34" s="22"/>
    </row>
    <row r="35" spans="1:11" x14ac:dyDescent="0.25">
      <c r="A35" s="64"/>
      <c r="B35" s="20" t="s">
        <v>61</v>
      </c>
      <c r="C35" s="20"/>
      <c r="D35" s="20"/>
      <c r="E35" s="20"/>
      <c r="F35" s="20"/>
      <c r="G35" s="20"/>
      <c r="H35" s="20"/>
      <c r="I35" s="20"/>
      <c r="J35" s="20"/>
      <c r="K35" s="22"/>
    </row>
    <row r="36" spans="1:11" x14ac:dyDescent="0.25">
      <c r="A36" s="65"/>
      <c r="B36" s="20" t="s">
        <v>60</v>
      </c>
      <c r="C36" s="20"/>
      <c r="D36" s="20"/>
      <c r="E36" s="20"/>
      <c r="F36" s="20"/>
      <c r="G36" s="20"/>
      <c r="H36" s="20"/>
      <c r="I36" s="20"/>
      <c r="J36" s="20"/>
      <c r="K36" s="22"/>
    </row>
    <row r="37" spans="1:11" x14ac:dyDescent="0.25">
      <c r="A37" s="57"/>
      <c r="B37" s="66"/>
      <c r="C37" s="66"/>
      <c r="D37" s="66"/>
      <c r="E37" s="66"/>
      <c r="F37" s="66"/>
      <c r="G37" s="66"/>
      <c r="H37" s="66"/>
      <c r="I37" s="66"/>
      <c r="J37" s="66"/>
      <c r="K37" s="67"/>
    </row>
    <row r="40" spans="1:11" x14ac:dyDescent="0.25">
      <c r="A40" s="20"/>
      <c r="B40" s="20"/>
      <c r="C40" s="20"/>
      <c r="D40" s="20"/>
      <c r="E40" s="20"/>
      <c r="F40" s="20"/>
    </row>
    <row r="41" spans="1:11" x14ac:dyDescent="0.25">
      <c r="A41" s="20"/>
      <c r="B41" s="20"/>
      <c r="C41" s="20"/>
      <c r="D41" s="20"/>
      <c r="E41" s="20"/>
      <c r="F41" s="20"/>
    </row>
  </sheetData>
  <pageMargins left="0" right="0" top="0" bottom="0" header="0.1181102362204724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Rekenmodule</vt:lpstr>
    </vt:vector>
  </TitlesOfParts>
  <Company>Bezooijen schreuders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Adwin Schreuders</dc:creator>
  <cp:lastModifiedBy>Jack Schreuders</cp:lastModifiedBy>
  <cp:lastPrinted>2020-03-14T05:46:16Z</cp:lastPrinted>
  <dcterms:created xsi:type="dcterms:W3CDTF">2019-10-15T04:17:09Z</dcterms:created>
  <dcterms:modified xsi:type="dcterms:W3CDTF">2021-04-19T05:20:59Z</dcterms:modified>
</cp:coreProperties>
</file>